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iCloudDrive\iCloudDrive\Theorie\Eigene Theorie\"/>
    </mc:Choice>
  </mc:AlternateContent>
  <xr:revisionPtr revIDLastSave="0" documentId="13_ncr:1_{C56B9682-8BC9-4AFF-B637-62CA5B5BBD28}" xr6:coauthVersionLast="47" xr6:coauthVersionMax="47" xr10:uidLastSave="{00000000-0000-0000-0000-000000000000}"/>
  <bookViews>
    <workbookView xWindow="0" yWindow="90" windowWidth="28800" windowHeight="15390" xr2:uid="{BE734A54-269F-4781-930A-4B272066608C}"/>
  </bookViews>
  <sheets>
    <sheet name="Binomialverteilu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B7" i="1"/>
  <c r="C7" i="1"/>
  <c r="A8" i="1"/>
  <c r="A9" i="1"/>
  <c r="A10" i="1"/>
  <c r="B10" i="1"/>
  <c r="C10" i="1"/>
  <c r="A11" i="1"/>
  <c r="A12" i="1"/>
  <c r="A13" i="1"/>
  <c r="C13" i="1" s="1"/>
  <c r="B13" i="1"/>
  <c r="A14" i="1"/>
  <c r="A15" i="1"/>
  <c r="B15" i="1" s="1"/>
  <c r="C15" i="1"/>
  <c r="A16" i="1"/>
  <c r="B16" i="1" s="1"/>
  <c r="C16" i="1"/>
  <c r="A17" i="1"/>
  <c r="B17" i="1"/>
  <c r="C17" i="1"/>
  <c r="A18" i="1"/>
  <c r="A19" i="1"/>
  <c r="B19" i="1" s="1"/>
  <c r="C19" i="1"/>
  <c r="A20" i="1"/>
  <c r="A21" i="1"/>
  <c r="A22" i="1"/>
  <c r="A23" i="1"/>
  <c r="A24" i="1"/>
  <c r="A25" i="1"/>
  <c r="A26" i="1"/>
  <c r="B26" i="1"/>
  <c r="C26" i="1"/>
  <c r="A27" i="1"/>
  <c r="A28" i="1"/>
  <c r="A29" i="1"/>
  <c r="A30" i="1"/>
  <c r="A31" i="1"/>
  <c r="A32" i="1"/>
  <c r="A33" i="1"/>
  <c r="A34" i="1"/>
  <c r="B34" i="1" s="1"/>
  <c r="C34" i="1"/>
  <c r="A35" i="1"/>
  <c r="A36" i="1"/>
  <c r="A37" i="1"/>
  <c r="A38" i="1"/>
  <c r="A39" i="1"/>
  <c r="A40" i="1"/>
  <c r="A41" i="1"/>
  <c r="A42" i="1"/>
  <c r="A43" i="1"/>
  <c r="A44" i="1"/>
  <c r="A45" i="1"/>
  <c r="A46" i="1"/>
  <c r="B46" i="1" s="1"/>
  <c r="C46" i="1"/>
  <c r="A47" i="1"/>
  <c r="A48" i="1"/>
  <c r="B48" i="1"/>
  <c r="C48" i="1"/>
  <c r="A49" i="1"/>
  <c r="B49" i="1"/>
  <c r="C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B62" i="1"/>
  <c r="C62" i="1"/>
  <c r="A63" i="1"/>
  <c r="B63" i="1" s="1"/>
  <c r="C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B78" i="1" s="1"/>
  <c r="C78" i="1"/>
  <c r="A79" i="1"/>
  <c r="A80" i="1"/>
  <c r="A81" i="1"/>
  <c r="A82" i="1"/>
  <c r="A83" i="1"/>
  <c r="A84" i="1"/>
  <c r="A85" i="1"/>
  <c r="A86" i="1"/>
  <c r="A87" i="1"/>
  <c r="B87" i="1"/>
  <c r="C87" i="1"/>
  <c r="A88" i="1"/>
  <c r="A89" i="1"/>
  <c r="A90" i="1"/>
  <c r="A91" i="1"/>
  <c r="B91" i="1" s="1"/>
  <c r="C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6" i="1"/>
  <c r="F12" i="1"/>
  <c r="F6" i="1"/>
  <c r="E12" i="1"/>
  <c r="E9" i="1"/>
  <c r="G1" i="1"/>
  <c r="B5" i="1"/>
  <c r="F2" i="1"/>
  <c r="F3" i="1" s="1"/>
  <c r="F1" i="1"/>
  <c r="H1" i="1" s="1"/>
  <c r="I1" i="1" s="1"/>
  <c r="F9" i="1"/>
  <c r="E6" i="1"/>
  <c r="C5" i="1"/>
  <c r="A107" i="1"/>
  <c r="B11" i="1" l="1"/>
  <c r="C11" i="1"/>
  <c r="B25" i="1"/>
  <c r="C25" i="1"/>
  <c r="B35" i="1"/>
  <c r="C35" i="1"/>
  <c r="B45" i="1"/>
  <c r="C45" i="1"/>
  <c r="B74" i="1"/>
  <c r="C74" i="1"/>
  <c r="B8" i="1"/>
  <c r="C8" i="1"/>
  <c r="C12" i="1"/>
  <c r="B12" i="1"/>
  <c r="B14" i="1"/>
  <c r="C14" i="1"/>
  <c r="B21" i="1"/>
  <c r="C21" i="1"/>
  <c r="B22" i="1"/>
  <c r="C22" i="1"/>
  <c r="B24" i="1"/>
  <c r="C24" i="1"/>
  <c r="B32" i="1"/>
  <c r="C32" i="1"/>
  <c r="B36" i="1"/>
  <c r="C36" i="1"/>
  <c r="B52" i="1"/>
  <c r="C52" i="1"/>
  <c r="B64" i="1"/>
  <c r="C64" i="1"/>
  <c r="B18" i="1"/>
  <c r="C18" i="1"/>
  <c r="B23" i="1"/>
  <c r="C23" i="1"/>
  <c r="B42" i="1"/>
  <c r="C42" i="1"/>
  <c r="B50" i="1"/>
  <c r="C50" i="1"/>
  <c r="B65" i="1"/>
  <c r="C65" i="1"/>
  <c r="B68" i="1"/>
  <c r="C68" i="1"/>
  <c r="C71" i="1"/>
  <c r="B71" i="1"/>
  <c r="B72" i="1"/>
  <c r="C72" i="1"/>
  <c r="B76" i="1"/>
  <c r="C76" i="1"/>
  <c r="B94" i="1"/>
  <c r="C94" i="1"/>
  <c r="C9" i="1"/>
  <c r="B9" i="1"/>
  <c r="B31" i="1"/>
  <c r="C31" i="1"/>
  <c r="B37" i="1"/>
  <c r="C37" i="1"/>
  <c r="B38" i="1"/>
  <c r="C38" i="1"/>
  <c r="B40" i="1"/>
  <c r="C40" i="1"/>
  <c r="B60" i="1"/>
  <c r="C60" i="1"/>
  <c r="C67" i="1"/>
  <c r="B67" i="1"/>
  <c r="B69" i="1"/>
  <c r="C69" i="1"/>
  <c r="B79" i="1"/>
  <c r="C79" i="1"/>
  <c r="B84" i="1"/>
  <c r="C84" i="1"/>
  <c r="B88" i="1"/>
  <c r="C88" i="1"/>
  <c r="B89" i="1"/>
  <c r="C89" i="1"/>
  <c r="B95" i="1"/>
  <c r="C95" i="1"/>
  <c r="B97" i="1"/>
  <c r="C97" i="1"/>
  <c r="C103" i="1"/>
  <c r="B103" i="1"/>
  <c r="B20" i="1"/>
  <c r="C20" i="1"/>
  <c r="B27" i="1"/>
  <c r="C27" i="1"/>
  <c r="C28" i="1"/>
  <c r="B28" i="1"/>
  <c r="C29" i="1"/>
  <c r="B29" i="1"/>
  <c r="B30" i="1"/>
  <c r="C30" i="1"/>
  <c r="C39" i="1"/>
  <c r="B39" i="1"/>
  <c r="B41" i="1"/>
  <c r="C41" i="1"/>
  <c r="B43" i="1"/>
  <c r="C43" i="1"/>
  <c r="B44" i="1"/>
  <c r="C44" i="1"/>
  <c r="B47" i="1"/>
  <c r="C47" i="1"/>
  <c r="B51" i="1"/>
  <c r="C51" i="1"/>
  <c r="B53" i="1"/>
  <c r="C53" i="1"/>
  <c r="B56" i="1"/>
  <c r="C56" i="1"/>
  <c r="B59" i="1"/>
  <c r="C59" i="1"/>
  <c r="B61" i="1"/>
  <c r="C61" i="1"/>
  <c r="B70" i="1"/>
  <c r="C70" i="1"/>
  <c r="B75" i="1"/>
  <c r="C75" i="1"/>
  <c r="C77" i="1"/>
  <c r="B77" i="1"/>
  <c r="C80" i="1"/>
  <c r="B80" i="1"/>
  <c r="C81" i="1"/>
  <c r="B81" i="1"/>
  <c r="B82" i="1"/>
  <c r="C82" i="1"/>
  <c r="C83" i="1"/>
  <c r="B83" i="1"/>
  <c r="B85" i="1"/>
  <c r="C85" i="1"/>
  <c r="C90" i="1"/>
  <c r="B90" i="1"/>
  <c r="B92" i="1"/>
  <c r="C92" i="1"/>
  <c r="B93" i="1"/>
  <c r="C93" i="1"/>
  <c r="B96" i="1"/>
  <c r="C96" i="1"/>
  <c r="B99" i="1"/>
  <c r="C99" i="1"/>
  <c r="C33" i="1"/>
  <c r="B33" i="1"/>
  <c r="B54" i="1"/>
  <c r="C54" i="1"/>
  <c r="C55" i="1"/>
  <c r="B55" i="1"/>
  <c r="C57" i="1"/>
  <c r="B57" i="1"/>
  <c r="B58" i="1"/>
  <c r="C58" i="1"/>
  <c r="B66" i="1"/>
  <c r="C66" i="1"/>
  <c r="B73" i="1"/>
  <c r="C73" i="1"/>
  <c r="B86" i="1"/>
  <c r="C86" i="1"/>
  <c r="B98" i="1"/>
  <c r="C98" i="1"/>
  <c r="B100" i="1"/>
  <c r="C100" i="1"/>
  <c r="C101" i="1"/>
  <c r="B101" i="1"/>
  <c r="C102" i="1"/>
  <c r="B102" i="1"/>
  <c r="B104" i="1"/>
  <c r="C104" i="1"/>
  <c r="C105" i="1"/>
  <c r="B105" i="1"/>
  <c r="C106" i="1"/>
  <c r="B106" i="1"/>
  <c r="C6" i="1"/>
  <c r="B6" i="1"/>
  <c r="B107" i="1"/>
  <c r="C107" i="1"/>
</calcChain>
</file>

<file path=xl/sharedStrings.xml><?xml version="1.0" encoding="utf-8"?>
<sst xmlns="http://schemas.openxmlformats.org/spreadsheetml/2006/main" count="15" uniqueCount="13">
  <si>
    <t>Erfolgsanzahl = k</t>
  </si>
  <si>
    <t>p bei Bernoulli =</t>
  </si>
  <si>
    <t>Versuchsanzahl = n =</t>
  </si>
  <si>
    <t>max. 100!</t>
  </si>
  <si>
    <t>zw. 0 und 1!</t>
  </si>
  <si>
    <t>nicht mehr als n!</t>
  </si>
  <si>
    <t>X höchstens</t>
  </si>
  <si>
    <t>X mindestens</t>
  </si>
  <si>
    <t>EW =</t>
  </si>
  <si>
    <t>Var =</t>
  </si>
  <si>
    <t>StA =</t>
  </si>
  <si>
    <t>X zwischen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</si>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</sst>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4" fontId="3" fillId="0" borderId="0" xfId="0" applyNumberFormat="1" applyFont="1"/>
  </cellXfs>
  <cellStyles count="1">
    <cellStyle name="Standard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Binomialverteilung!$B$5</c:f>
              <c:strCache>
                <c:ptCount val="1"/>
                <c:pt idx="0">
                  <c:v>p = B(60;0,4;k)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Binomialverteilung!$A$6:$A$106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xVal>
          <c:yVal>
            <c:numRef>
              <c:f>Binomialverteilung!$B$6:$B$106</c:f>
              <c:numCache>
                <c:formatCode>#,##0.0000</c:formatCode>
                <c:ptCount val="101"/>
                <c:pt idx="0">
                  <c:v>4.88736779806891E-14</c:v>
                </c:pt>
                <c:pt idx="1">
                  <c:v>1.9549471192275708E-12</c:v>
                </c:pt>
                <c:pt idx="2">
                  <c:v>3.8447293344808786E-11</c:v>
                </c:pt>
                <c:pt idx="3">
                  <c:v>4.9554289199976019E-10</c:v>
                </c:pt>
                <c:pt idx="4">
                  <c:v>4.7076574739977204E-9</c:v>
                </c:pt>
                <c:pt idx="5">
                  <c:v>3.5150509139183045E-8</c:v>
                </c:pt>
                <c:pt idx="6">
                  <c:v>2.1480866696167325E-7</c:v>
                </c:pt>
                <c:pt idx="7">
                  <c:v>1.1047302872314628E-6</c:v>
                </c:pt>
                <c:pt idx="8">
                  <c:v>4.8792254352723099E-6</c:v>
                </c:pt>
                <c:pt idx="9">
                  <c:v>1.879405352845621E-5</c:v>
                </c:pt>
                <c:pt idx="10">
                  <c:v>6.3899781996751065E-5</c:v>
                </c:pt>
                <c:pt idx="11">
                  <c:v>1.9363570302045817E-4</c:v>
                </c:pt>
                <c:pt idx="12">
                  <c:v>5.27119413777914E-4</c:v>
                </c:pt>
                <c:pt idx="13">
                  <c:v>1.2975247108379391E-3</c:v>
                </c:pt>
                <c:pt idx="14">
                  <c:v>2.9039838766372933E-3</c:v>
                </c:pt>
                <c:pt idx="15">
                  <c:v>5.9370337033473755E-3</c:v>
                </c:pt>
                <c:pt idx="16">
                  <c:v>1.1131938193776324E-2</c:v>
                </c:pt>
                <c:pt idx="17">
                  <c:v>1.9208050216712076E-2</c:v>
                </c:pt>
                <c:pt idx="18">
                  <c:v>3.0590598493282179E-2</c:v>
                </c:pt>
                <c:pt idx="19">
                  <c:v>4.5080881990100068E-2</c:v>
                </c:pt>
                <c:pt idx="20">
                  <c:v>6.1610538719803411E-2</c:v>
                </c:pt>
                <c:pt idx="21">
                  <c:v>7.8235604723559921E-2</c:v>
                </c:pt>
                <c:pt idx="22">
                  <c:v>9.246026012784353E-2</c:v>
                </c:pt>
                <c:pt idx="23">
                  <c:v>0.10184028651762476</c:v>
                </c:pt>
                <c:pt idx="24">
                  <c:v>0.10466918336533654</c:v>
                </c:pt>
                <c:pt idx="25">
                  <c:v>0.10048241603072311</c:v>
                </c:pt>
                <c:pt idx="26">
                  <c:v>9.0176527207059168E-2</c:v>
                </c:pt>
                <c:pt idx="27">
                  <c:v>7.5703751235555838E-2</c:v>
                </c:pt>
                <c:pt idx="28">
                  <c:v>5.9481518827936786E-2</c:v>
                </c:pt>
                <c:pt idx="29">
                  <c:v>4.375651959756266E-2</c:v>
                </c:pt>
                <c:pt idx="30">
                  <c:v>3.0143380167209816E-2</c:v>
                </c:pt>
                <c:pt idx="31">
                  <c:v>1.944734204336121E-2</c:v>
                </c:pt>
                <c:pt idx="32">
                  <c:v>1.1749435817864046E-2</c:v>
                </c:pt>
                <c:pt idx="33">
                  <c:v>6.6461455131352218E-3</c:v>
                </c:pt>
                <c:pt idx="34">
                  <c:v>3.5185476246010002E-3</c:v>
                </c:pt>
                <c:pt idx="35">
                  <c:v>1.7425188236119271E-3</c:v>
                </c:pt>
                <c:pt idx="36">
                  <c:v>8.067216775981095E-4</c:v>
                </c:pt>
                <c:pt idx="37">
                  <c:v>3.4885261733972505E-4</c:v>
                </c:pt>
                <c:pt idx="38">
                  <c:v>1.4076509120725686E-4</c:v>
                </c:pt>
                <c:pt idx="39">
                  <c:v>5.2937299257429951E-5</c:v>
                </c:pt>
                <c:pt idx="40">
                  <c:v>1.8528054740100486E-5</c:v>
                </c:pt>
                <c:pt idx="41">
                  <c:v>6.0253836553172736E-6</c:v>
                </c:pt>
                <c:pt idx="42">
                  <c:v>1.8171791976353594E-6</c:v>
                </c:pt>
                <c:pt idx="43">
                  <c:v>5.0711977608428458E-7</c:v>
                </c:pt>
                <c:pt idx="44">
                  <c:v>1.306217605065586E-7</c:v>
                </c:pt>
                <c:pt idx="45">
                  <c:v>3.0962195083036078E-8</c:v>
                </c:pt>
                <c:pt idx="46">
                  <c:v>6.730911974573057E-9</c:v>
                </c:pt>
                <c:pt idx="47">
                  <c:v>1.336635002042885E-9</c:v>
                </c:pt>
                <c:pt idx="48">
                  <c:v>2.4133687536885333E-10</c:v>
                </c:pt>
                <c:pt idx="49">
                  <c:v>3.9401938835731355E-11</c:v>
                </c:pt>
                <c:pt idx="50">
                  <c:v>5.7789510292405272E-12</c:v>
                </c:pt>
                <c:pt idx="51">
                  <c:v>7.5541843519484043E-13</c:v>
                </c:pt>
                <c:pt idx="52">
                  <c:v>8.716366559940554E-14</c:v>
                </c:pt>
                <c:pt idx="53">
                  <c:v>8.7711864754118283E-15</c:v>
                </c:pt>
                <c:pt idx="54">
                  <c:v>7.5800376948003387E-16</c:v>
                </c:pt>
                <c:pt idx="55">
                  <c:v>5.5127546871275701E-17</c:v>
                </c:pt>
                <c:pt idx="56">
                  <c:v>3.2814015994806543E-18</c:v>
                </c:pt>
                <c:pt idx="57">
                  <c:v>1.5351586430318984E-19</c:v>
                </c:pt>
                <c:pt idx="58">
                  <c:v>5.2936504932134797E-21</c:v>
                </c:pt>
                <c:pt idx="59">
                  <c:v>1.1963051962064281E-22</c:v>
                </c:pt>
                <c:pt idx="60">
                  <c:v>1.3292279957849173E-24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BE-2541-8335-ABB63BBAB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7364431"/>
        <c:axId val="2067361071"/>
      </c:scatterChart>
      <c:valAx>
        <c:axId val="2067364431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7361071"/>
        <c:crosses val="autoZero"/>
        <c:crossBetween val="midCat"/>
      </c:valAx>
      <c:valAx>
        <c:axId val="2067361071"/>
        <c:scaling>
          <c:orientation val="minMax"/>
          <c:max val="0.1151361017018702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73644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Binomialverteilung!$C$5</c:f>
              <c:strCache>
                <c:ptCount val="1"/>
                <c:pt idx="0">
                  <c:v>p kum = F(60;0,4;k)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Binomialverteilung!$A$6:$A$106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xVal>
          <c:yVal>
            <c:numRef>
              <c:f>Binomialverteilung!$C$6:$C$106</c:f>
              <c:numCache>
                <c:formatCode>#,##0.0000</c:formatCode>
                <c:ptCount val="101"/>
                <c:pt idx="0">
                  <c:v>4.88736779806891E-14</c:v>
                </c:pt>
                <c:pt idx="1">
                  <c:v>2.0038207972082528E-12</c:v>
                </c:pt>
                <c:pt idx="2">
                  <c:v>4.0451114142017053E-11</c:v>
                </c:pt>
                <c:pt idx="3">
                  <c:v>5.3599400614177413E-10</c:v>
                </c:pt>
                <c:pt idx="4">
                  <c:v>5.2436514801394773E-9</c:v>
                </c:pt>
                <c:pt idx="5">
                  <c:v>4.0394160619322376E-8</c:v>
                </c:pt>
                <c:pt idx="6">
                  <c:v>2.5520282758099519E-7</c:v>
                </c:pt>
                <c:pt idx="7">
                  <c:v>1.359933114812457E-6</c:v>
                </c:pt>
                <c:pt idx="8">
                  <c:v>6.2391585500847381E-6</c:v>
                </c:pt>
                <c:pt idx="9">
                  <c:v>2.503321207854097E-5</c:v>
                </c:pt>
                <c:pt idx="10">
                  <c:v>8.8932994075291926E-5</c:v>
                </c:pt>
                <c:pt idx="11">
                  <c:v>2.8256869709575012E-4</c:v>
                </c:pt>
                <c:pt idx="12">
                  <c:v>8.0968811087366521E-4</c:v>
                </c:pt>
                <c:pt idx="13">
                  <c:v>2.1072128217116035E-3</c:v>
                </c:pt>
                <c:pt idx="14">
                  <c:v>5.0111966983489055E-3</c:v>
                </c:pt>
                <c:pt idx="15">
                  <c:v>1.0948230401696261E-2</c:v>
                </c:pt>
                <c:pt idx="16">
                  <c:v>2.2080168595472571E-2</c:v>
                </c:pt>
                <c:pt idx="17">
                  <c:v>4.1288218812184571E-2</c:v>
                </c:pt>
                <c:pt idx="18">
                  <c:v>7.1878817305466844E-2</c:v>
                </c:pt>
                <c:pt idx="19">
                  <c:v>0.11695969929556707</c:v>
                </c:pt>
                <c:pt idx="20">
                  <c:v>0.1785702380153702</c:v>
                </c:pt>
                <c:pt idx="21">
                  <c:v>0.25680584273893042</c:v>
                </c:pt>
                <c:pt idx="22">
                  <c:v>0.34926610286677329</c:v>
                </c:pt>
                <c:pt idx="23">
                  <c:v>0.45110638938439862</c:v>
                </c:pt>
                <c:pt idx="24">
                  <c:v>0.55577557274973466</c:v>
                </c:pt>
                <c:pt idx="25">
                  <c:v>0.65625798878045771</c:v>
                </c:pt>
                <c:pt idx="26">
                  <c:v>0.7464345159875172</c:v>
                </c:pt>
                <c:pt idx="27">
                  <c:v>0.82213826722307293</c:v>
                </c:pt>
                <c:pt idx="28">
                  <c:v>0.88161978605100977</c:v>
                </c:pt>
                <c:pt idx="29">
                  <c:v>0.92537630564857254</c:v>
                </c:pt>
                <c:pt idx="30">
                  <c:v>0.9555196858157825</c:v>
                </c:pt>
                <c:pt idx="31">
                  <c:v>0.97496702785914358</c:v>
                </c:pt>
                <c:pt idx="32">
                  <c:v>0.9867164636770076</c:v>
                </c:pt>
                <c:pt idx="33">
                  <c:v>0.99336260919014285</c:v>
                </c:pt>
                <c:pt idx="34">
                  <c:v>0.99688115681474398</c:v>
                </c:pt>
                <c:pt idx="35">
                  <c:v>0.99862367563835586</c:v>
                </c:pt>
                <c:pt idx="36">
                  <c:v>0.99943039731595396</c:v>
                </c:pt>
                <c:pt idx="37">
                  <c:v>0.9997792499332937</c:v>
                </c:pt>
                <c:pt idx="38">
                  <c:v>0.9999200150245009</c:v>
                </c:pt>
                <c:pt idx="39">
                  <c:v>0.99997295232375838</c:v>
                </c:pt>
                <c:pt idx="40">
                  <c:v>0.99999148037849839</c:v>
                </c:pt>
                <c:pt idx="41">
                  <c:v>0.99999750576215374</c:v>
                </c:pt>
                <c:pt idx="42">
                  <c:v>0.99999932294135141</c:v>
                </c:pt>
                <c:pt idx="43">
                  <c:v>0.99999983006112747</c:v>
                </c:pt>
                <c:pt idx="44">
                  <c:v>0.99999996068288799</c:v>
                </c:pt>
                <c:pt idx="45">
                  <c:v>0.99999999164508302</c:v>
                </c:pt>
                <c:pt idx="46">
                  <c:v>0.99999999837599507</c:v>
                </c:pt>
                <c:pt idx="47">
                  <c:v>0.99999999971263009</c:v>
                </c:pt>
                <c:pt idx="48">
                  <c:v>0.99999999995396693</c:v>
                </c:pt>
                <c:pt idx="49">
                  <c:v>0.99999999999336886</c:v>
                </c:pt>
                <c:pt idx="50">
                  <c:v>0.99999999999914779</c:v>
                </c:pt>
                <c:pt idx="51">
                  <c:v>0.99999999999990319</c:v>
                </c:pt>
                <c:pt idx="52">
                  <c:v>0.99999999999999045</c:v>
                </c:pt>
                <c:pt idx="53">
                  <c:v>0.99999999999999911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E5-3345-B120-2E2CE20C5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7364431"/>
        <c:axId val="2067361071"/>
      </c:scatterChart>
      <c:valAx>
        <c:axId val="2067364431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7361071"/>
        <c:crosses val="autoZero"/>
        <c:crossBetween val="midCat"/>
      </c:valAx>
      <c:valAx>
        <c:axId val="2067361071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673644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13</xdr:row>
      <xdr:rowOff>61912</xdr:rowOff>
    </xdr:from>
    <xdr:to>
      <xdr:col>9</xdr:col>
      <xdr:colOff>171450</xdr:colOff>
      <xdr:row>27</xdr:row>
      <xdr:rowOff>138112</xdr:rowOff>
    </xdr:to>
    <xdr:graphicFrame macro="">
      <xdr:nvGraphicFramePr>
        <xdr:cNvPr id="2" name="W_Dichte_Funktion">
          <a:extLst>
            <a:ext uri="{FF2B5EF4-FFF2-40B4-BE49-F238E27FC236}">
              <a16:creationId xmlns:a16="http://schemas.microsoft.com/office/drawing/2014/main" id="{6A07A9C4-8EA2-EB4D-78A4-E54843936C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282305</xdr:colOff>
      <xdr:row>13</xdr:row>
      <xdr:rowOff>63906</xdr:rowOff>
    </xdr:from>
    <xdr:to>
      <xdr:col>15</xdr:col>
      <xdr:colOff>282305</xdr:colOff>
      <xdr:row>27</xdr:row>
      <xdr:rowOff>140106</xdr:rowOff>
    </xdr:to>
    <xdr:graphicFrame macro="">
      <xdr:nvGraphicFramePr>
        <xdr:cNvPr id="3" name="W_Dichte_Funktion_kum">
          <a:extLst>
            <a:ext uri="{FF2B5EF4-FFF2-40B4-BE49-F238E27FC236}">
              <a16:creationId xmlns:a16="http://schemas.microsoft.com/office/drawing/2014/main" id="{1CA7E10B-2AF7-456C-BBB2-8F6E455F01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5D34B-ACF0-447D-BF4F-B2435556B84E}">
  <sheetPr codeName="Tabelle1"/>
  <dimension ref="A1:I109"/>
  <sheetViews>
    <sheetView tabSelected="1" zoomScale="94" zoomScaleNormal="150" workbookViewId="0">
      <selection activeCell="N6" sqref="N6"/>
    </sheetView>
  </sheetViews>
  <sheetFormatPr baseColWidth="10" defaultRowHeight="15" x14ac:dyDescent="0.25"/>
  <cols>
    <col min="1" max="1" width="19.7109375" bestFit="1" customWidth="1"/>
    <col min="2" max="2" width="16.28515625" customWidth="1"/>
    <col min="3" max="3" width="19.140625" customWidth="1"/>
    <col min="5" max="5" width="18.42578125" bestFit="1" customWidth="1"/>
    <col min="6" max="6" width="9.140625" customWidth="1"/>
    <col min="7" max="7" width="18" customWidth="1"/>
    <col min="9" max="9" width="15.85546875" bestFit="1" customWidth="1"/>
  </cols>
  <sheetData>
    <row r="1" spans="1:9" x14ac:dyDescent="0.25">
      <c r="A1" s="4" t="s">
        <v>1</v>
      </c>
      <c r="B1" s="8">
        <v>0.4</v>
      </c>
      <c r="C1" s="3" t="s">
        <v>4</v>
      </c>
      <c r="E1" s="4" t="s">
        <v>8</v>
      </c>
      <c r="F1" s="5">
        <f>B2*B1</f>
        <v>24</v>
      </c>
      <c r="G1" s="4" t="str">
        <f>"p = B("&amp;B2&amp;";"&amp;B1&amp;";EW) ="</f>
        <v>p = B(60;0,4;EW) =</v>
      </c>
      <c r="H1" s="6">
        <f>_xlfn.BINOM.DIST(F1,$B$2,$B$1,FALSE)</f>
        <v>0.10466918336533654</v>
      </c>
      <c r="I1" s="10">
        <f>H1*1.1</f>
        <v>0.11513610170187021</v>
      </c>
    </row>
    <row r="2" spans="1:9" x14ac:dyDescent="0.25">
      <c r="A2" s="4" t="s">
        <v>2</v>
      </c>
      <c r="B2" s="9">
        <v>60</v>
      </c>
      <c r="C2" s="3" t="s">
        <v>3</v>
      </c>
      <c r="E2" s="4" t="s">
        <v>9</v>
      </c>
      <c r="F2" s="5">
        <f>B2*B1*(1-B1)</f>
        <v>14.399999999999999</v>
      </c>
    </row>
    <row r="3" spans="1:9" x14ac:dyDescent="0.25">
      <c r="A3" s="4"/>
      <c r="B3" s="9"/>
      <c r="C3" s="3"/>
      <c r="E3" s="4" t="s">
        <v>10</v>
      </c>
      <c r="F3" s="5">
        <f>SQRT(F2)</f>
        <v>3.7947331922020551</v>
      </c>
    </row>
    <row r="5" spans="1:9" x14ac:dyDescent="0.25">
      <c r="A5" s="1" t="s">
        <v>0</v>
      </c>
      <c r="B5" s="1" t="str">
        <f>"p = B("&amp;B2&amp;";"&amp;B1&amp;";k)"</f>
        <v>p = B(60;0,4;k)</v>
      </c>
      <c r="C5" s="1" t="str">
        <f>"p kum = F("&amp;B2&amp;";"&amp;B1&amp;";k)"</f>
        <v>p kum = F(60;0,4;k)</v>
      </c>
      <c r="E5" s="4" t="s">
        <v>7</v>
      </c>
      <c r="F5" s="9">
        <v>5</v>
      </c>
      <c r="G5" s="3" t="s">
        <v>5</v>
      </c>
    </row>
    <row r="6" spans="1:9" x14ac:dyDescent="0.25">
      <c r="A6" s="3">
        <f>IF(ROW()-6&lt;=$B$2,ROW()-6,NA())</f>
        <v>0</v>
      </c>
      <c r="B6" s="6">
        <f>IF(A6="",NA(),_xlfn.BINOM.DIST(A6,$B$2,$B$1,FALSE))</f>
        <v>4.88736779806891E-14</v>
      </c>
      <c r="C6" s="6">
        <f>IF(A6="",NA(),_xlfn.BINOM.DIST(A6,$B$2,$B$1,TRUE))</f>
        <v>4.88736779806891E-14</v>
      </c>
      <c r="E6" s="4" t="str">
        <f>"p (X &gt;= "&amp;F5&amp;")"</f>
        <v>p (X &gt;= 5)</v>
      </c>
      <c r="F6" s="6">
        <f>1-_xlfn.BINOM.DIST(F5-1,$B$2,$B$1,TRUE)</f>
        <v>0.99999999475634849</v>
      </c>
    </row>
    <row r="7" spans="1:9" x14ac:dyDescent="0.25">
      <c r="A7" s="3">
        <f t="shared" ref="A7:A70" si="0">IF(ROW()-6&lt;=$B$2,ROW()-6,NA())</f>
        <v>1</v>
      </c>
      <c r="B7" s="6">
        <f t="shared" ref="B7:B70" si="1">IF(A7="",NA(),_xlfn.BINOM.DIST(A7,$B$2,$B$1,FALSE))</f>
        <v>1.9549471192275708E-12</v>
      </c>
      <c r="C7" s="6">
        <f t="shared" ref="C7:C70" si="2">IF(A7="",NA(),_xlfn.BINOM.DIST(A7,$B$2,$B$1,TRUE))</f>
        <v>2.0038207972082528E-12</v>
      </c>
    </row>
    <row r="8" spans="1:9" x14ac:dyDescent="0.25">
      <c r="A8" s="3">
        <f t="shared" si="0"/>
        <v>2</v>
      </c>
      <c r="B8" s="6">
        <f t="shared" si="1"/>
        <v>3.8447293344808786E-11</v>
      </c>
      <c r="C8" s="6">
        <f t="shared" si="2"/>
        <v>4.0451114142017053E-11</v>
      </c>
      <c r="E8" s="4" t="s">
        <v>6</v>
      </c>
      <c r="F8" s="9">
        <v>8</v>
      </c>
      <c r="G8" s="3" t="s">
        <v>5</v>
      </c>
    </row>
    <row r="9" spans="1:9" x14ac:dyDescent="0.25">
      <c r="A9" s="3">
        <f t="shared" si="0"/>
        <v>3</v>
      </c>
      <c r="B9" s="6">
        <f t="shared" si="1"/>
        <v>4.9554289199976019E-10</v>
      </c>
      <c r="C9" s="6">
        <f t="shared" si="2"/>
        <v>5.3599400614177413E-10</v>
      </c>
      <c r="E9" s="4" t="str">
        <f>"p (X &lt;= "&amp;F8&amp;")"</f>
        <v>p (X &lt;= 8)</v>
      </c>
      <c r="F9" s="6">
        <f>_xlfn.BINOM.DIST(F8,$B$2,$B$1,TRUE)</f>
        <v>6.2391585500847381E-6</v>
      </c>
    </row>
    <row r="10" spans="1:9" x14ac:dyDescent="0.25">
      <c r="A10" s="3">
        <f t="shared" si="0"/>
        <v>4</v>
      </c>
      <c r="B10" s="6">
        <f t="shared" si="1"/>
        <v>4.7076574739977204E-9</v>
      </c>
      <c r="C10" s="6">
        <f t="shared" si="2"/>
        <v>5.2436514801394773E-9</v>
      </c>
    </row>
    <row r="11" spans="1:9" x14ac:dyDescent="0.25">
      <c r="A11" s="3">
        <f t="shared" si="0"/>
        <v>5</v>
      </c>
      <c r="B11" s="6">
        <f t="shared" si="1"/>
        <v>3.5150509139183045E-8</v>
      </c>
      <c r="C11" s="6">
        <f t="shared" si="2"/>
        <v>4.0394160619322376E-8</v>
      </c>
      <c r="E11" s="4" t="s">
        <v>11</v>
      </c>
      <c r="F11" s="9">
        <v>5</v>
      </c>
      <c r="G11" s="3" t="s">
        <v>12</v>
      </c>
      <c r="H11" s="9">
        <v>8</v>
      </c>
      <c r="I11" s="3" t="s">
        <v>5</v>
      </c>
    </row>
    <row r="12" spans="1:9" x14ac:dyDescent="0.25">
      <c r="A12" s="3">
        <f t="shared" si="0"/>
        <v>6</v>
      </c>
      <c r="B12" s="6">
        <f t="shared" si="1"/>
        <v>2.1480866696167325E-7</v>
      </c>
      <c r="C12" s="6">
        <f t="shared" si="2"/>
        <v>2.5520282758099519E-7</v>
      </c>
      <c r="E12" s="4" t="str">
        <f>"p ("&amp;F11&amp;" &lt;= X &lt;= "&amp;H11&amp;")"</f>
        <v>p (5 &lt;= X &lt;= 8)</v>
      </c>
      <c r="F12" s="6">
        <f>_xlfn.BINOM.DIST(H11,$B$2,$B$1,TRUE)-_xlfn.BINOM.DIST(F11-1,$B$2,$B$1,TRUE)</f>
        <v>6.2339148986045988E-6</v>
      </c>
    </row>
    <row r="13" spans="1:9" x14ac:dyDescent="0.25">
      <c r="A13" s="3">
        <f t="shared" si="0"/>
        <v>7</v>
      </c>
      <c r="B13" s="6">
        <f t="shared" si="1"/>
        <v>1.1047302872314628E-6</v>
      </c>
      <c r="C13" s="6">
        <f t="shared" si="2"/>
        <v>1.359933114812457E-6</v>
      </c>
    </row>
    <row r="14" spans="1:9" x14ac:dyDescent="0.25">
      <c r="A14" s="3">
        <f t="shared" si="0"/>
        <v>8</v>
      </c>
      <c r="B14" s="6">
        <f t="shared" si="1"/>
        <v>4.8792254352723099E-6</v>
      </c>
      <c r="C14" s="6">
        <f t="shared" si="2"/>
        <v>6.2391585500847381E-6</v>
      </c>
    </row>
    <row r="15" spans="1:9" x14ac:dyDescent="0.25">
      <c r="A15" s="3">
        <f t="shared" si="0"/>
        <v>9</v>
      </c>
      <c r="B15" s="6">
        <f t="shared" si="1"/>
        <v>1.879405352845621E-5</v>
      </c>
      <c r="C15" s="6">
        <f t="shared" si="2"/>
        <v>2.503321207854097E-5</v>
      </c>
    </row>
    <row r="16" spans="1:9" x14ac:dyDescent="0.25">
      <c r="A16" s="3">
        <f t="shared" si="0"/>
        <v>10</v>
      </c>
      <c r="B16" s="6">
        <f t="shared" si="1"/>
        <v>6.3899781996751065E-5</v>
      </c>
      <c r="C16" s="6">
        <f t="shared" si="2"/>
        <v>8.8932994075291926E-5</v>
      </c>
    </row>
    <row r="17" spans="1:4" x14ac:dyDescent="0.25">
      <c r="A17" s="3">
        <f t="shared" si="0"/>
        <v>11</v>
      </c>
      <c r="B17" s="6">
        <f t="shared" si="1"/>
        <v>1.9363570302045817E-4</v>
      </c>
      <c r="C17" s="6">
        <f t="shared" si="2"/>
        <v>2.8256869709575012E-4</v>
      </c>
    </row>
    <row r="18" spans="1:4" x14ac:dyDescent="0.25">
      <c r="A18" s="3">
        <f t="shared" si="0"/>
        <v>12</v>
      </c>
      <c r="B18" s="6">
        <f t="shared" si="1"/>
        <v>5.27119413777914E-4</v>
      </c>
      <c r="C18" s="6">
        <f t="shared" si="2"/>
        <v>8.0968811087366521E-4</v>
      </c>
    </row>
    <row r="19" spans="1:4" x14ac:dyDescent="0.25">
      <c r="A19" s="3">
        <f t="shared" si="0"/>
        <v>13</v>
      </c>
      <c r="B19" s="6">
        <f t="shared" si="1"/>
        <v>1.2975247108379391E-3</v>
      </c>
      <c r="C19" s="6">
        <f t="shared" si="2"/>
        <v>2.1072128217116035E-3</v>
      </c>
      <c r="D19" s="7"/>
    </row>
    <row r="20" spans="1:4" x14ac:dyDescent="0.25">
      <c r="A20" s="3">
        <f t="shared" si="0"/>
        <v>14</v>
      </c>
      <c r="B20" s="6">
        <f t="shared" si="1"/>
        <v>2.9039838766372933E-3</v>
      </c>
      <c r="C20" s="6">
        <f t="shared" si="2"/>
        <v>5.0111966983489055E-3</v>
      </c>
    </row>
    <row r="21" spans="1:4" x14ac:dyDescent="0.25">
      <c r="A21" s="3">
        <f t="shared" si="0"/>
        <v>15</v>
      </c>
      <c r="B21" s="6">
        <f t="shared" si="1"/>
        <v>5.9370337033473755E-3</v>
      </c>
      <c r="C21" s="6">
        <f t="shared" si="2"/>
        <v>1.0948230401696261E-2</v>
      </c>
    </row>
    <row r="22" spans="1:4" x14ac:dyDescent="0.25">
      <c r="A22" s="3">
        <f t="shared" si="0"/>
        <v>16</v>
      </c>
      <c r="B22" s="6">
        <f t="shared" si="1"/>
        <v>1.1131938193776324E-2</v>
      </c>
      <c r="C22" s="6">
        <f t="shared" si="2"/>
        <v>2.2080168595472571E-2</v>
      </c>
    </row>
    <row r="23" spans="1:4" x14ac:dyDescent="0.25">
      <c r="A23" s="3">
        <f t="shared" si="0"/>
        <v>17</v>
      </c>
      <c r="B23" s="6">
        <f t="shared" si="1"/>
        <v>1.9208050216712076E-2</v>
      </c>
      <c r="C23" s="6">
        <f t="shared" si="2"/>
        <v>4.1288218812184571E-2</v>
      </c>
    </row>
    <row r="24" spans="1:4" x14ac:dyDescent="0.25">
      <c r="A24" s="3">
        <f t="shared" si="0"/>
        <v>18</v>
      </c>
      <c r="B24" s="6">
        <f t="shared" si="1"/>
        <v>3.0590598493282179E-2</v>
      </c>
      <c r="C24" s="6">
        <f t="shared" si="2"/>
        <v>7.1878817305466844E-2</v>
      </c>
    </row>
    <row r="25" spans="1:4" x14ac:dyDescent="0.25">
      <c r="A25" s="3">
        <f t="shared" si="0"/>
        <v>19</v>
      </c>
      <c r="B25" s="6">
        <f t="shared" si="1"/>
        <v>4.5080881990100068E-2</v>
      </c>
      <c r="C25" s="6">
        <f t="shared" si="2"/>
        <v>0.11695969929556707</v>
      </c>
    </row>
    <row r="26" spans="1:4" x14ac:dyDescent="0.25">
      <c r="A26" s="3">
        <f t="shared" si="0"/>
        <v>20</v>
      </c>
      <c r="B26" s="6">
        <f t="shared" si="1"/>
        <v>6.1610538719803411E-2</v>
      </c>
      <c r="C26" s="6">
        <f t="shared" si="2"/>
        <v>0.1785702380153702</v>
      </c>
    </row>
    <row r="27" spans="1:4" x14ac:dyDescent="0.25">
      <c r="A27" s="3">
        <f t="shared" si="0"/>
        <v>21</v>
      </c>
      <c r="B27" s="6">
        <f t="shared" si="1"/>
        <v>7.8235604723559921E-2</v>
      </c>
      <c r="C27" s="6">
        <f t="shared" si="2"/>
        <v>0.25680584273893042</v>
      </c>
    </row>
    <row r="28" spans="1:4" x14ac:dyDescent="0.25">
      <c r="A28" s="3">
        <f t="shared" si="0"/>
        <v>22</v>
      </c>
      <c r="B28" s="6">
        <f t="shared" si="1"/>
        <v>9.246026012784353E-2</v>
      </c>
      <c r="C28" s="6">
        <f t="shared" si="2"/>
        <v>0.34926610286677329</v>
      </c>
    </row>
    <row r="29" spans="1:4" x14ac:dyDescent="0.25">
      <c r="A29" s="3">
        <f t="shared" si="0"/>
        <v>23</v>
      </c>
      <c r="B29" s="6">
        <f t="shared" si="1"/>
        <v>0.10184028651762476</v>
      </c>
      <c r="C29" s="6">
        <f t="shared" si="2"/>
        <v>0.45110638938439862</v>
      </c>
    </row>
    <row r="30" spans="1:4" x14ac:dyDescent="0.25">
      <c r="A30" s="3">
        <f t="shared" si="0"/>
        <v>24</v>
      </c>
      <c r="B30" s="6">
        <f t="shared" si="1"/>
        <v>0.10466918336533654</v>
      </c>
      <c r="C30" s="6">
        <f t="shared" si="2"/>
        <v>0.55577557274973466</v>
      </c>
    </row>
    <row r="31" spans="1:4" x14ac:dyDescent="0.25">
      <c r="A31" s="3">
        <f t="shared" si="0"/>
        <v>25</v>
      </c>
      <c r="B31" s="6">
        <f t="shared" si="1"/>
        <v>0.10048241603072311</v>
      </c>
      <c r="C31" s="6">
        <f t="shared" si="2"/>
        <v>0.65625798878045771</v>
      </c>
    </row>
    <row r="32" spans="1:4" x14ac:dyDescent="0.25">
      <c r="A32" s="3">
        <f t="shared" si="0"/>
        <v>26</v>
      </c>
      <c r="B32" s="6">
        <f t="shared" si="1"/>
        <v>9.0176527207059168E-2</v>
      </c>
      <c r="C32" s="6">
        <f t="shared" si="2"/>
        <v>0.7464345159875172</v>
      </c>
    </row>
    <row r="33" spans="1:3" x14ac:dyDescent="0.25">
      <c r="A33" s="3">
        <f t="shared" si="0"/>
        <v>27</v>
      </c>
      <c r="B33" s="6">
        <f t="shared" si="1"/>
        <v>7.5703751235555838E-2</v>
      </c>
      <c r="C33" s="6">
        <f t="shared" si="2"/>
        <v>0.82213826722307293</v>
      </c>
    </row>
    <row r="34" spans="1:3" x14ac:dyDescent="0.25">
      <c r="A34" s="3">
        <f t="shared" si="0"/>
        <v>28</v>
      </c>
      <c r="B34" s="6">
        <f t="shared" si="1"/>
        <v>5.9481518827936786E-2</v>
      </c>
      <c r="C34" s="6">
        <f t="shared" si="2"/>
        <v>0.88161978605100977</v>
      </c>
    </row>
    <row r="35" spans="1:3" x14ac:dyDescent="0.25">
      <c r="A35" s="3">
        <f t="shared" si="0"/>
        <v>29</v>
      </c>
      <c r="B35" s="6">
        <f t="shared" si="1"/>
        <v>4.375651959756266E-2</v>
      </c>
      <c r="C35" s="6">
        <f t="shared" si="2"/>
        <v>0.92537630564857254</v>
      </c>
    </row>
    <row r="36" spans="1:3" x14ac:dyDescent="0.25">
      <c r="A36" s="3">
        <f t="shared" si="0"/>
        <v>30</v>
      </c>
      <c r="B36" s="6">
        <f t="shared" si="1"/>
        <v>3.0143380167209816E-2</v>
      </c>
      <c r="C36" s="6">
        <f t="shared" si="2"/>
        <v>0.9555196858157825</v>
      </c>
    </row>
    <row r="37" spans="1:3" x14ac:dyDescent="0.25">
      <c r="A37" s="3">
        <f t="shared" si="0"/>
        <v>31</v>
      </c>
      <c r="B37" s="6">
        <f t="shared" si="1"/>
        <v>1.944734204336121E-2</v>
      </c>
      <c r="C37" s="6">
        <f t="shared" si="2"/>
        <v>0.97496702785914358</v>
      </c>
    </row>
    <row r="38" spans="1:3" x14ac:dyDescent="0.25">
      <c r="A38" s="3">
        <f t="shared" si="0"/>
        <v>32</v>
      </c>
      <c r="B38" s="6">
        <f t="shared" si="1"/>
        <v>1.1749435817864046E-2</v>
      </c>
      <c r="C38" s="6">
        <f t="shared" si="2"/>
        <v>0.9867164636770076</v>
      </c>
    </row>
    <row r="39" spans="1:3" x14ac:dyDescent="0.25">
      <c r="A39" s="3">
        <f t="shared" si="0"/>
        <v>33</v>
      </c>
      <c r="B39" s="6">
        <f t="shared" si="1"/>
        <v>6.6461455131352218E-3</v>
      </c>
      <c r="C39" s="6">
        <f t="shared" si="2"/>
        <v>0.99336260919014285</v>
      </c>
    </row>
    <row r="40" spans="1:3" x14ac:dyDescent="0.25">
      <c r="A40" s="3">
        <f t="shared" si="0"/>
        <v>34</v>
      </c>
      <c r="B40" s="6">
        <f t="shared" si="1"/>
        <v>3.5185476246010002E-3</v>
      </c>
      <c r="C40" s="6">
        <f t="shared" si="2"/>
        <v>0.99688115681474398</v>
      </c>
    </row>
    <row r="41" spans="1:3" x14ac:dyDescent="0.25">
      <c r="A41" s="3">
        <f t="shared" si="0"/>
        <v>35</v>
      </c>
      <c r="B41" s="6">
        <f t="shared" si="1"/>
        <v>1.7425188236119271E-3</v>
      </c>
      <c r="C41" s="6">
        <f t="shared" si="2"/>
        <v>0.99862367563835586</v>
      </c>
    </row>
    <row r="42" spans="1:3" x14ac:dyDescent="0.25">
      <c r="A42" s="3">
        <f t="shared" si="0"/>
        <v>36</v>
      </c>
      <c r="B42" s="6">
        <f t="shared" si="1"/>
        <v>8.067216775981095E-4</v>
      </c>
      <c r="C42" s="6">
        <f t="shared" si="2"/>
        <v>0.99943039731595396</v>
      </c>
    </row>
    <row r="43" spans="1:3" x14ac:dyDescent="0.25">
      <c r="A43" s="3">
        <f t="shared" si="0"/>
        <v>37</v>
      </c>
      <c r="B43" s="6">
        <f t="shared" si="1"/>
        <v>3.4885261733972505E-4</v>
      </c>
      <c r="C43" s="6">
        <f t="shared" si="2"/>
        <v>0.9997792499332937</v>
      </c>
    </row>
    <row r="44" spans="1:3" x14ac:dyDescent="0.25">
      <c r="A44" s="3">
        <f t="shared" si="0"/>
        <v>38</v>
      </c>
      <c r="B44" s="6">
        <f t="shared" si="1"/>
        <v>1.4076509120725686E-4</v>
      </c>
      <c r="C44" s="6">
        <f t="shared" si="2"/>
        <v>0.9999200150245009</v>
      </c>
    </row>
    <row r="45" spans="1:3" x14ac:dyDescent="0.25">
      <c r="A45" s="3">
        <f t="shared" si="0"/>
        <v>39</v>
      </c>
      <c r="B45" s="6">
        <f t="shared" si="1"/>
        <v>5.2937299257429951E-5</v>
      </c>
      <c r="C45" s="6">
        <f t="shared" si="2"/>
        <v>0.99997295232375838</v>
      </c>
    </row>
    <row r="46" spans="1:3" x14ac:dyDescent="0.25">
      <c r="A46" s="3">
        <f t="shared" si="0"/>
        <v>40</v>
      </c>
      <c r="B46" s="6">
        <f t="shared" si="1"/>
        <v>1.8528054740100486E-5</v>
      </c>
      <c r="C46" s="6">
        <f t="shared" si="2"/>
        <v>0.99999148037849839</v>
      </c>
    </row>
    <row r="47" spans="1:3" x14ac:dyDescent="0.25">
      <c r="A47" s="3">
        <f t="shared" si="0"/>
        <v>41</v>
      </c>
      <c r="B47" s="6">
        <f t="shared" si="1"/>
        <v>6.0253836553172736E-6</v>
      </c>
      <c r="C47" s="6">
        <f t="shared" si="2"/>
        <v>0.99999750576215374</v>
      </c>
    </row>
    <row r="48" spans="1:3" x14ac:dyDescent="0.25">
      <c r="A48" s="3">
        <f t="shared" si="0"/>
        <v>42</v>
      </c>
      <c r="B48" s="6">
        <f t="shared" si="1"/>
        <v>1.8171791976353594E-6</v>
      </c>
      <c r="C48" s="6">
        <f t="shared" si="2"/>
        <v>0.99999932294135141</v>
      </c>
    </row>
    <row r="49" spans="1:3" x14ac:dyDescent="0.25">
      <c r="A49" s="3">
        <f t="shared" si="0"/>
        <v>43</v>
      </c>
      <c r="B49" s="6">
        <f t="shared" si="1"/>
        <v>5.0711977608428458E-7</v>
      </c>
      <c r="C49" s="6">
        <f t="shared" si="2"/>
        <v>0.99999983006112747</v>
      </c>
    </row>
    <row r="50" spans="1:3" x14ac:dyDescent="0.25">
      <c r="A50" s="3">
        <f t="shared" si="0"/>
        <v>44</v>
      </c>
      <c r="B50" s="6">
        <f t="shared" si="1"/>
        <v>1.306217605065586E-7</v>
      </c>
      <c r="C50" s="6">
        <f t="shared" si="2"/>
        <v>0.99999996068288799</v>
      </c>
    </row>
    <row r="51" spans="1:3" x14ac:dyDescent="0.25">
      <c r="A51" s="3">
        <f t="shared" si="0"/>
        <v>45</v>
      </c>
      <c r="B51" s="6">
        <f t="shared" si="1"/>
        <v>3.0962195083036078E-8</v>
      </c>
      <c r="C51" s="6">
        <f t="shared" si="2"/>
        <v>0.99999999164508302</v>
      </c>
    </row>
    <row r="52" spans="1:3" x14ac:dyDescent="0.25">
      <c r="A52" s="3">
        <f t="shared" si="0"/>
        <v>46</v>
      </c>
      <c r="B52" s="6">
        <f t="shared" si="1"/>
        <v>6.730911974573057E-9</v>
      </c>
      <c r="C52" s="6">
        <f t="shared" si="2"/>
        <v>0.99999999837599507</v>
      </c>
    </row>
    <row r="53" spans="1:3" x14ac:dyDescent="0.25">
      <c r="A53" s="3">
        <f t="shared" si="0"/>
        <v>47</v>
      </c>
      <c r="B53" s="6">
        <f t="shared" si="1"/>
        <v>1.336635002042885E-9</v>
      </c>
      <c r="C53" s="6">
        <f t="shared" si="2"/>
        <v>0.99999999971263009</v>
      </c>
    </row>
    <row r="54" spans="1:3" x14ac:dyDescent="0.25">
      <c r="A54" s="3">
        <f t="shared" si="0"/>
        <v>48</v>
      </c>
      <c r="B54" s="6">
        <f t="shared" si="1"/>
        <v>2.4133687536885333E-10</v>
      </c>
      <c r="C54" s="6">
        <f t="shared" si="2"/>
        <v>0.99999999995396693</v>
      </c>
    </row>
    <row r="55" spans="1:3" x14ac:dyDescent="0.25">
      <c r="A55" s="3">
        <f t="shared" si="0"/>
        <v>49</v>
      </c>
      <c r="B55" s="6">
        <f t="shared" si="1"/>
        <v>3.9401938835731355E-11</v>
      </c>
      <c r="C55" s="6">
        <f t="shared" si="2"/>
        <v>0.99999999999336886</v>
      </c>
    </row>
    <row r="56" spans="1:3" x14ac:dyDescent="0.25">
      <c r="A56" s="3">
        <f t="shared" si="0"/>
        <v>50</v>
      </c>
      <c r="B56" s="6">
        <f t="shared" si="1"/>
        <v>5.7789510292405272E-12</v>
      </c>
      <c r="C56" s="6">
        <f t="shared" si="2"/>
        <v>0.99999999999914779</v>
      </c>
    </row>
    <row r="57" spans="1:3" x14ac:dyDescent="0.25">
      <c r="A57" s="3">
        <f t="shared" si="0"/>
        <v>51</v>
      </c>
      <c r="B57" s="6">
        <f t="shared" si="1"/>
        <v>7.5541843519484043E-13</v>
      </c>
      <c r="C57" s="6">
        <f t="shared" si="2"/>
        <v>0.99999999999990319</v>
      </c>
    </row>
    <row r="58" spans="1:3" x14ac:dyDescent="0.25">
      <c r="A58" s="3">
        <f t="shared" si="0"/>
        <v>52</v>
      </c>
      <c r="B58" s="6">
        <f t="shared" si="1"/>
        <v>8.716366559940554E-14</v>
      </c>
      <c r="C58" s="6">
        <f t="shared" si="2"/>
        <v>0.99999999999999045</v>
      </c>
    </row>
    <row r="59" spans="1:3" x14ac:dyDescent="0.25">
      <c r="A59" s="3">
        <f t="shared" si="0"/>
        <v>53</v>
      </c>
      <c r="B59" s="6">
        <f t="shared" si="1"/>
        <v>8.7711864754118283E-15</v>
      </c>
      <c r="C59" s="6">
        <f t="shared" si="2"/>
        <v>0.99999999999999911</v>
      </c>
    </row>
    <row r="60" spans="1:3" x14ac:dyDescent="0.25">
      <c r="A60" s="3">
        <f t="shared" si="0"/>
        <v>54</v>
      </c>
      <c r="B60" s="6">
        <f t="shared" si="1"/>
        <v>7.5800376948003387E-16</v>
      </c>
      <c r="C60" s="6">
        <f t="shared" si="2"/>
        <v>1</v>
      </c>
    </row>
    <row r="61" spans="1:3" x14ac:dyDescent="0.25">
      <c r="A61" s="3">
        <f t="shared" si="0"/>
        <v>55</v>
      </c>
      <c r="B61" s="6">
        <f t="shared" si="1"/>
        <v>5.5127546871275701E-17</v>
      </c>
      <c r="C61" s="6">
        <f t="shared" si="2"/>
        <v>1</v>
      </c>
    </row>
    <row r="62" spans="1:3" x14ac:dyDescent="0.25">
      <c r="A62" s="3">
        <f t="shared" si="0"/>
        <v>56</v>
      </c>
      <c r="B62" s="6">
        <f t="shared" si="1"/>
        <v>3.2814015994806543E-18</v>
      </c>
      <c r="C62" s="6">
        <f t="shared" si="2"/>
        <v>1</v>
      </c>
    </row>
    <row r="63" spans="1:3" x14ac:dyDescent="0.25">
      <c r="A63" s="3">
        <f t="shared" si="0"/>
        <v>57</v>
      </c>
      <c r="B63" s="6">
        <f t="shared" si="1"/>
        <v>1.5351586430318984E-19</v>
      </c>
      <c r="C63" s="6">
        <f t="shared" si="2"/>
        <v>1</v>
      </c>
    </row>
    <row r="64" spans="1:3" x14ac:dyDescent="0.25">
      <c r="A64" s="3">
        <f t="shared" si="0"/>
        <v>58</v>
      </c>
      <c r="B64" s="6">
        <f t="shared" si="1"/>
        <v>5.2936504932134797E-21</v>
      </c>
      <c r="C64" s="6">
        <f t="shared" si="2"/>
        <v>1</v>
      </c>
    </row>
    <row r="65" spans="1:3" x14ac:dyDescent="0.25">
      <c r="A65" s="3">
        <f t="shared" si="0"/>
        <v>59</v>
      </c>
      <c r="B65" s="6">
        <f t="shared" si="1"/>
        <v>1.1963051962064281E-22</v>
      </c>
      <c r="C65" s="6">
        <f t="shared" si="2"/>
        <v>1</v>
      </c>
    </row>
    <row r="66" spans="1:3" x14ac:dyDescent="0.25">
      <c r="A66" s="3">
        <f t="shared" si="0"/>
        <v>60</v>
      </c>
      <c r="B66" s="6">
        <f t="shared" si="1"/>
        <v>1.3292279957849173E-24</v>
      </c>
      <c r="C66" s="6">
        <f t="shared" si="2"/>
        <v>1</v>
      </c>
    </row>
    <row r="67" spans="1:3" x14ac:dyDescent="0.25">
      <c r="A67" s="3" t="e">
        <f t="shared" si="0"/>
        <v>#N/A</v>
      </c>
      <c r="B67" s="6" t="e">
        <f t="shared" si="1"/>
        <v>#N/A</v>
      </c>
      <c r="C67" s="6" t="e">
        <f t="shared" si="2"/>
        <v>#N/A</v>
      </c>
    </row>
    <row r="68" spans="1:3" x14ac:dyDescent="0.25">
      <c r="A68" s="3" t="e">
        <f t="shared" si="0"/>
        <v>#N/A</v>
      </c>
      <c r="B68" s="6" t="e">
        <f t="shared" si="1"/>
        <v>#N/A</v>
      </c>
      <c r="C68" s="6" t="e">
        <f t="shared" si="2"/>
        <v>#N/A</v>
      </c>
    </row>
    <row r="69" spans="1:3" x14ac:dyDescent="0.25">
      <c r="A69" s="3" t="e">
        <f t="shared" si="0"/>
        <v>#N/A</v>
      </c>
      <c r="B69" s="6" t="e">
        <f t="shared" si="1"/>
        <v>#N/A</v>
      </c>
      <c r="C69" s="6" t="e">
        <f t="shared" si="2"/>
        <v>#N/A</v>
      </c>
    </row>
    <row r="70" spans="1:3" x14ac:dyDescent="0.25">
      <c r="A70" s="3" t="e">
        <f t="shared" si="0"/>
        <v>#N/A</v>
      </c>
      <c r="B70" s="6" t="e">
        <f t="shared" si="1"/>
        <v>#N/A</v>
      </c>
      <c r="C70" s="6" t="e">
        <f t="shared" si="2"/>
        <v>#N/A</v>
      </c>
    </row>
    <row r="71" spans="1:3" x14ac:dyDescent="0.25">
      <c r="A71" s="3" t="e">
        <f t="shared" ref="A71:A106" si="3">IF(ROW()-6&lt;=$B$2,ROW()-6,NA())</f>
        <v>#N/A</v>
      </c>
      <c r="B71" s="6" t="e">
        <f t="shared" ref="B71:B106" si="4">IF(A71="",NA(),_xlfn.BINOM.DIST(A71,$B$2,$B$1,FALSE))</f>
        <v>#N/A</v>
      </c>
      <c r="C71" s="6" t="e">
        <f t="shared" ref="C71:C106" si="5">IF(A71="",NA(),_xlfn.BINOM.DIST(A71,$B$2,$B$1,TRUE))</f>
        <v>#N/A</v>
      </c>
    </row>
    <row r="72" spans="1:3" x14ac:dyDescent="0.25">
      <c r="A72" s="3" t="e">
        <f t="shared" si="3"/>
        <v>#N/A</v>
      </c>
      <c r="B72" s="6" t="e">
        <f t="shared" si="4"/>
        <v>#N/A</v>
      </c>
      <c r="C72" s="6" t="e">
        <f t="shared" si="5"/>
        <v>#N/A</v>
      </c>
    </row>
    <row r="73" spans="1:3" x14ac:dyDescent="0.25">
      <c r="A73" s="3" t="e">
        <f t="shared" si="3"/>
        <v>#N/A</v>
      </c>
      <c r="B73" s="6" t="e">
        <f t="shared" si="4"/>
        <v>#N/A</v>
      </c>
      <c r="C73" s="6" t="e">
        <f t="shared" si="5"/>
        <v>#N/A</v>
      </c>
    </row>
    <row r="74" spans="1:3" x14ac:dyDescent="0.25">
      <c r="A74" s="3" t="e">
        <f t="shared" si="3"/>
        <v>#N/A</v>
      </c>
      <c r="B74" s="6" t="e">
        <f t="shared" si="4"/>
        <v>#N/A</v>
      </c>
      <c r="C74" s="6" t="e">
        <f t="shared" si="5"/>
        <v>#N/A</v>
      </c>
    </row>
    <row r="75" spans="1:3" x14ac:dyDescent="0.25">
      <c r="A75" s="3" t="e">
        <f t="shared" si="3"/>
        <v>#N/A</v>
      </c>
      <c r="B75" s="6" t="e">
        <f t="shared" si="4"/>
        <v>#N/A</v>
      </c>
      <c r="C75" s="6" t="e">
        <f t="shared" si="5"/>
        <v>#N/A</v>
      </c>
    </row>
    <row r="76" spans="1:3" x14ac:dyDescent="0.25">
      <c r="A76" s="3" t="e">
        <f t="shared" si="3"/>
        <v>#N/A</v>
      </c>
      <c r="B76" s="6" t="e">
        <f t="shared" si="4"/>
        <v>#N/A</v>
      </c>
      <c r="C76" s="6" t="e">
        <f t="shared" si="5"/>
        <v>#N/A</v>
      </c>
    </row>
    <row r="77" spans="1:3" x14ac:dyDescent="0.25">
      <c r="A77" s="3" t="e">
        <f t="shared" si="3"/>
        <v>#N/A</v>
      </c>
      <c r="B77" s="6" t="e">
        <f t="shared" si="4"/>
        <v>#N/A</v>
      </c>
      <c r="C77" s="6" t="e">
        <f t="shared" si="5"/>
        <v>#N/A</v>
      </c>
    </row>
    <row r="78" spans="1:3" x14ac:dyDescent="0.25">
      <c r="A78" s="3" t="e">
        <f t="shared" si="3"/>
        <v>#N/A</v>
      </c>
      <c r="B78" s="6" t="e">
        <f t="shared" si="4"/>
        <v>#N/A</v>
      </c>
      <c r="C78" s="6" t="e">
        <f t="shared" si="5"/>
        <v>#N/A</v>
      </c>
    </row>
    <row r="79" spans="1:3" x14ac:dyDescent="0.25">
      <c r="A79" s="3" t="e">
        <f t="shared" si="3"/>
        <v>#N/A</v>
      </c>
      <c r="B79" s="6" t="e">
        <f t="shared" si="4"/>
        <v>#N/A</v>
      </c>
      <c r="C79" s="6" t="e">
        <f t="shared" si="5"/>
        <v>#N/A</v>
      </c>
    </row>
    <row r="80" spans="1:3" x14ac:dyDescent="0.25">
      <c r="A80" s="3" t="e">
        <f t="shared" si="3"/>
        <v>#N/A</v>
      </c>
      <c r="B80" s="6" t="e">
        <f t="shared" si="4"/>
        <v>#N/A</v>
      </c>
      <c r="C80" s="6" t="e">
        <f t="shared" si="5"/>
        <v>#N/A</v>
      </c>
    </row>
    <row r="81" spans="1:3" x14ac:dyDescent="0.25">
      <c r="A81" s="3" t="e">
        <f t="shared" si="3"/>
        <v>#N/A</v>
      </c>
      <c r="B81" s="6" t="e">
        <f t="shared" si="4"/>
        <v>#N/A</v>
      </c>
      <c r="C81" s="6" t="e">
        <f t="shared" si="5"/>
        <v>#N/A</v>
      </c>
    </row>
    <row r="82" spans="1:3" x14ac:dyDescent="0.25">
      <c r="A82" s="3" t="e">
        <f t="shared" si="3"/>
        <v>#N/A</v>
      </c>
      <c r="B82" s="6" t="e">
        <f t="shared" si="4"/>
        <v>#N/A</v>
      </c>
      <c r="C82" s="6" t="e">
        <f t="shared" si="5"/>
        <v>#N/A</v>
      </c>
    </row>
    <row r="83" spans="1:3" x14ac:dyDescent="0.25">
      <c r="A83" s="3" t="e">
        <f t="shared" si="3"/>
        <v>#N/A</v>
      </c>
      <c r="B83" s="6" t="e">
        <f t="shared" si="4"/>
        <v>#N/A</v>
      </c>
      <c r="C83" s="6" t="e">
        <f t="shared" si="5"/>
        <v>#N/A</v>
      </c>
    </row>
    <row r="84" spans="1:3" x14ac:dyDescent="0.25">
      <c r="A84" s="3" t="e">
        <f t="shared" si="3"/>
        <v>#N/A</v>
      </c>
      <c r="B84" s="6" t="e">
        <f t="shared" si="4"/>
        <v>#N/A</v>
      </c>
      <c r="C84" s="6" t="e">
        <f t="shared" si="5"/>
        <v>#N/A</v>
      </c>
    </row>
    <row r="85" spans="1:3" x14ac:dyDescent="0.25">
      <c r="A85" s="3" t="e">
        <f t="shared" si="3"/>
        <v>#N/A</v>
      </c>
      <c r="B85" s="6" t="e">
        <f t="shared" si="4"/>
        <v>#N/A</v>
      </c>
      <c r="C85" s="6" t="e">
        <f t="shared" si="5"/>
        <v>#N/A</v>
      </c>
    </row>
    <row r="86" spans="1:3" x14ac:dyDescent="0.25">
      <c r="A86" s="3" t="e">
        <f t="shared" si="3"/>
        <v>#N/A</v>
      </c>
      <c r="B86" s="6" t="e">
        <f t="shared" si="4"/>
        <v>#N/A</v>
      </c>
      <c r="C86" s="6" t="e">
        <f t="shared" si="5"/>
        <v>#N/A</v>
      </c>
    </row>
    <row r="87" spans="1:3" x14ac:dyDescent="0.25">
      <c r="A87" s="3" t="e">
        <f t="shared" si="3"/>
        <v>#N/A</v>
      </c>
      <c r="B87" s="6" t="e">
        <f t="shared" si="4"/>
        <v>#N/A</v>
      </c>
      <c r="C87" s="6" t="e">
        <f t="shared" si="5"/>
        <v>#N/A</v>
      </c>
    </row>
    <row r="88" spans="1:3" x14ac:dyDescent="0.25">
      <c r="A88" s="3" t="e">
        <f t="shared" si="3"/>
        <v>#N/A</v>
      </c>
      <c r="B88" s="6" t="e">
        <f t="shared" si="4"/>
        <v>#N/A</v>
      </c>
      <c r="C88" s="6" t="e">
        <f t="shared" si="5"/>
        <v>#N/A</v>
      </c>
    </row>
    <row r="89" spans="1:3" x14ac:dyDescent="0.25">
      <c r="A89" s="3" t="e">
        <f t="shared" si="3"/>
        <v>#N/A</v>
      </c>
      <c r="B89" s="6" t="e">
        <f t="shared" si="4"/>
        <v>#N/A</v>
      </c>
      <c r="C89" s="6" t="e">
        <f t="shared" si="5"/>
        <v>#N/A</v>
      </c>
    </row>
    <row r="90" spans="1:3" x14ac:dyDescent="0.25">
      <c r="A90" s="3" t="e">
        <f t="shared" si="3"/>
        <v>#N/A</v>
      </c>
      <c r="B90" s="6" t="e">
        <f t="shared" si="4"/>
        <v>#N/A</v>
      </c>
      <c r="C90" s="6" t="e">
        <f t="shared" si="5"/>
        <v>#N/A</v>
      </c>
    </row>
    <row r="91" spans="1:3" x14ac:dyDescent="0.25">
      <c r="A91" s="3" t="e">
        <f t="shared" si="3"/>
        <v>#N/A</v>
      </c>
      <c r="B91" s="6" t="e">
        <f t="shared" si="4"/>
        <v>#N/A</v>
      </c>
      <c r="C91" s="6" t="e">
        <f t="shared" si="5"/>
        <v>#N/A</v>
      </c>
    </row>
    <row r="92" spans="1:3" x14ac:dyDescent="0.25">
      <c r="A92" s="3" t="e">
        <f t="shared" si="3"/>
        <v>#N/A</v>
      </c>
      <c r="B92" s="6" t="e">
        <f t="shared" si="4"/>
        <v>#N/A</v>
      </c>
      <c r="C92" s="6" t="e">
        <f t="shared" si="5"/>
        <v>#N/A</v>
      </c>
    </row>
    <row r="93" spans="1:3" x14ac:dyDescent="0.25">
      <c r="A93" s="3" t="e">
        <f t="shared" si="3"/>
        <v>#N/A</v>
      </c>
      <c r="B93" s="6" t="e">
        <f t="shared" si="4"/>
        <v>#N/A</v>
      </c>
      <c r="C93" s="6" t="e">
        <f t="shared" si="5"/>
        <v>#N/A</v>
      </c>
    </row>
    <row r="94" spans="1:3" x14ac:dyDescent="0.25">
      <c r="A94" s="3" t="e">
        <f t="shared" si="3"/>
        <v>#N/A</v>
      </c>
      <c r="B94" s="6" t="e">
        <f t="shared" si="4"/>
        <v>#N/A</v>
      </c>
      <c r="C94" s="6" t="e">
        <f t="shared" si="5"/>
        <v>#N/A</v>
      </c>
    </row>
    <row r="95" spans="1:3" x14ac:dyDescent="0.25">
      <c r="A95" s="3" t="e">
        <f t="shared" si="3"/>
        <v>#N/A</v>
      </c>
      <c r="B95" s="6" t="e">
        <f t="shared" si="4"/>
        <v>#N/A</v>
      </c>
      <c r="C95" s="6" t="e">
        <f t="shared" si="5"/>
        <v>#N/A</v>
      </c>
    </row>
    <row r="96" spans="1:3" x14ac:dyDescent="0.25">
      <c r="A96" s="3" t="e">
        <f t="shared" si="3"/>
        <v>#N/A</v>
      </c>
      <c r="B96" s="6" t="e">
        <f t="shared" si="4"/>
        <v>#N/A</v>
      </c>
      <c r="C96" s="6" t="e">
        <f t="shared" si="5"/>
        <v>#N/A</v>
      </c>
    </row>
    <row r="97" spans="1:3" x14ac:dyDescent="0.25">
      <c r="A97" s="3" t="e">
        <f t="shared" si="3"/>
        <v>#N/A</v>
      </c>
      <c r="B97" s="6" t="e">
        <f t="shared" si="4"/>
        <v>#N/A</v>
      </c>
      <c r="C97" s="6" t="e">
        <f t="shared" si="5"/>
        <v>#N/A</v>
      </c>
    </row>
    <row r="98" spans="1:3" x14ac:dyDescent="0.25">
      <c r="A98" s="3" t="e">
        <f t="shared" si="3"/>
        <v>#N/A</v>
      </c>
      <c r="B98" s="6" t="e">
        <f t="shared" si="4"/>
        <v>#N/A</v>
      </c>
      <c r="C98" s="6" t="e">
        <f t="shared" si="5"/>
        <v>#N/A</v>
      </c>
    </row>
    <row r="99" spans="1:3" x14ac:dyDescent="0.25">
      <c r="A99" s="3" t="e">
        <f t="shared" si="3"/>
        <v>#N/A</v>
      </c>
      <c r="B99" s="6" t="e">
        <f t="shared" si="4"/>
        <v>#N/A</v>
      </c>
      <c r="C99" s="6" t="e">
        <f t="shared" si="5"/>
        <v>#N/A</v>
      </c>
    </row>
    <row r="100" spans="1:3" x14ac:dyDescent="0.25">
      <c r="A100" s="3" t="e">
        <f t="shared" si="3"/>
        <v>#N/A</v>
      </c>
      <c r="B100" s="6" t="e">
        <f t="shared" si="4"/>
        <v>#N/A</v>
      </c>
      <c r="C100" s="6" t="e">
        <f t="shared" si="5"/>
        <v>#N/A</v>
      </c>
    </row>
    <row r="101" spans="1:3" x14ac:dyDescent="0.25">
      <c r="A101" s="3" t="e">
        <f t="shared" si="3"/>
        <v>#N/A</v>
      </c>
      <c r="B101" s="6" t="e">
        <f t="shared" si="4"/>
        <v>#N/A</v>
      </c>
      <c r="C101" s="6" t="e">
        <f t="shared" si="5"/>
        <v>#N/A</v>
      </c>
    </row>
    <row r="102" spans="1:3" x14ac:dyDescent="0.25">
      <c r="A102" s="3" t="e">
        <f t="shared" si="3"/>
        <v>#N/A</v>
      </c>
      <c r="B102" s="6" t="e">
        <f t="shared" si="4"/>
        <v>#N/A</v>
      </c>
      <c r="C102" s="6" t="e">
        <f t="shared" si="5"/>
        <v>#N/A</v>
      </c>
    </row>
    <row r="103" spans="1:3" x14ac:dyDescent="0.25">
      <c r="A103" s="3" t="e">
        <f t="shared" si="3"/>
        <v>#N/A</v>
      </c>
      <c r="B103" s="6" t="e">
        <f t="shared" si="4"/>
        <v>#N/A</v>
      </c>
      <c r="C103" s="6" t="e">
        <f t="shared" si="5"/>
        <v>#N/A</v>
      </c>
    </row>
    <row r="104" spans="1:3" x14ac:dyDescent="0.25">
      <c r="A104" s="3" t="e">
        <f t="shared" si="3"/>
        <v>#N/A</v>
      </c>
      <c r="B104" s="6" t="e">
        <f t="shared" si="4"/>
        <v>#N/A</v>
      </c>
      <c r="C104" s="6" t="e">
        <f t="shared" si="5"/>
        <v>#N/A</v>
      </c>
    </row>
    <row r="105" spans="1:3" x14ac:dyDescent="0.25">
      <c r="A105" s="3" t="e">
        <f t="shared" si="3"/>
        <v>#N/A</v>
      </c>
      <c r="B105" s="6" t="e">
        <f t="shared" si="4"/>
        <v>#N/A</v>
      </c>
      <c r="C105" s="6" t="e">
        <f t="shared" si="5"/>
        <v>#N/A</v>
      </c>
    </row>
    <row r="106" spans="1:3" x14ac:dyDescent="0.25">
      <c r="A106" s="3" t="e">
        <f t="shared" si="3"/>
        <v>#N/A</v>
      </c>
      <c r="B106" s="6" t="e">
        <f t="shared" si="4"/>
        <v>#N/A</v>
      </c>
      <c r="C106" s="6" t="e">
        <f t="shared" si="5"/>
        <v>#N/A</v>
      </c>
    </row>
    <row r="107" spans="1:3" x14ac:dyDescent="0.25">
      <c r="A107" s="3" t="str">
        <f t="shared" ref="A107" si="6">IF(ROW()-5&lt;=$B$2,ROW()-5,"")</f>
        <v/>
      </c>
      <c r="B107" s="5" t="str">
        <f t="shared" ref="B107" si="7">IF(A107="","",_xlfn.BINOM.DIST(A107,$B$2,$B$1,FALSE))</f>
        <v/>
      </c>
      <c r="C107" s="5" t="str">
        <f t="shared" ref="C107" si="8">IF(A107="","",_xlfn.BINOM.DIST(A107,$B$2,$B$1,TRUE))</f>
        <v/>
      </c>
    </row>
    <row r="108" spans="1:3" x14ac:dyDescent="0.25">
      <c r="B108" s="2"/>
      <c r="C108" s="2"/>
    </row>
    <row r="109" spans="1:3" x14ac:dyDescent="0.25">
      <c r="B109" s="2"/>
      <c r="C109" s="2"/>
    </row>
  </sheetData>
  <sheetProtection algorithmName="SHA-512" hashValue="W380UcnpcSkbtmBBeT+HVH+qjaLYv8jHjWwODO2PyhI5VWf675me+qYkDj0EzJd12j/LxmFQZjltfO3Uo1a/yA==" saltValue="ZAcGMHdtD+Aq82vhZutbQw==" spinCount="100000" sheet="1" objects="1" scenarios="1"/>
  <conditionalFormatting sqref="A6:C106">
    <cfRule type="expression" dxfId="0" priority="1">
      <formula>ISNA(A6)</formula>
    </cfRule>
  </conditionalFormatting>
  <pageMargins left="0.7" right="0.7" top="0.78740157499999996" bottom="0.78740157499999996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Binomialverteilung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Recht</dc:creator>
  <cp:lastModifiedBy>Alexander Recht</cp:lastModifiedBy>
  <dcterms:created xsi:type="dcterms:W3CDTF">2025-12-03T01:34:51Z</dcterms:created>
  <dcterms:modified xsi:type="dcterms:W3CDTF">2025-12-03T22:17:52Z</dcterms:modified>
</cp:coreProperties>
</file>